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4"/>
  <workbookPr/>
  <mc:AlternateContent xmlns:mc="http://schemas.openxmlformats.org/markup-compatibility/2006">
    <mc:Choice Requires="x15">
      <x15ac:absPath xmlns:x15ac="http://schemas.microsoft.com/office/spreadsheetml/2010/11/ac" url="https://d.docs.live.net/aa19e106467af06e/Documents/My Web Sites/wanichan.com/pc/excel/2019/sample/"/>
    </mc:Choice>
  </mc:AlternateContent>
  <xr:revisionPtr revIDLastSave="185" documentId="8_{6B6F965C-89F8-49CF-B632-4D05AC4ABB2E}" xr6:coauthVersionLast="47" xr6:coauthVersionMax="47" xr10:uidLastSave="{736ECE61-6173-D745-88E4-13A18EB4F530}"/>
  <bookViews>
    <workbookView xWindow="11700" yWindow="5310" windowWidth="13965" windowHeight="10290" firstSheet="1" activeTab="3" xr2:uid="{C3C559ED-CC6F-4BC5-93A6-3CC25139A549}"/>
  </bookViews>
  <sheets>
    <sheet name="手数料計算" sheetId="1" r:id="rId1"/>
    <sheet name="SUMIF" sheetId="4" r:id="rId2"/>
    <sheet name="AVERAGEIF" sheetId="5" r:id="rId3"/>
    <sheet name="COUNTIF" sheetId="6" r:id="rId4"/>
    <sheet name="日付と時刻" sheetId="7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6" l="1"/>
  <c r="B3" i="7"/>
  <c r="B6" i="7"/>
  <c r="B2" i="7"/>
  <c r="B1" i="7"/>
  <c r="D5" i="7"/>
  <c r="D10" i="5"/>
  <c r="D9" i="5"/>
  <c r="D8" i="5"/>
  <c r="D7" i="5"/>
  <c r="D9" i="4"/>
  <c r="D7" i="4"/>
  <c r="D8" i="4"/>
  <c r="D12" i="1"/>
  <c r="D13" i="1"/>
  <c r="D14" i="1"/>
  <c r="D15" i="1"/>
  <c r="D11" i="1"/>
  <c r="F6" i="7"/>
  <c r="D6" i="7"/>
  <c r="F5" i="7"/>
  <c r="B5" i="7"/>
</calcChain>
</file>

<file path=xl/sharedStrings.xml><?xml version="1.0" encoding="utf-8"?>
<sst xmlns="http://schemas.openxmlformats.org/spreadsheetml/2006/main" count="66" uniqueCount="42">
  <si>
    <t>目標</t>
    <rPh sb="0" eb="2">
      <t>モクヒョウ</t>
    </rPh>
    <phoneticPr fontId="3"/>
  </si>
  <si>
    <t>検索条件</t>
    <rPh sb="0" eb="4">
      <t>ケンサクジョウケン</t>
    </rPh>
    <phoneticPr fontId="3"/>
  </si>
  <si>
    <t>量</t>
    <rPh sb="0" eb="1">
      <t>リョウ</t>
    </rPh>
    <phoneticPr fontId="3"/>
  </si>
  <si>
    <t>売上目標:</t>
    <rPh sb="0" eb="4">
      <t>ウリアゲモクヒョウ</t>
    </rPh>
    <phoneticPr fontId="3"/>
  </si>
  <si>
    <t>取引目標:</t>
    <rPh sb="0" eb="2">
      <t>トリヒキ</t>
    </rPh>
    <rPh sb="2" eb="4">
      <t>モクヒョウ</t>
    </rPh>
    <phoneticPr fontId="3"/>
  </si>
  <si>
    <t>手数料:</t>
    <rPh sb="0" eb="3">
      <t>テスウリョウ</t>
    </rPh>
    <phoneticPr fontId="3"/>
  </si>
  <si>
    <t>ボーナスの目標:</t>
    <rPh sb="5" eb="7">
      <t>モクヒョウ</t>
    </rPh>
    <phoneticPr fontId="3"/>
  </si>
  <si>
    <t>ボーナス %:</t>
    <phoneticPr fontId="3"/>
  </si>
  <si>
    <t>条件付きで手数料を計算</t>
    <rPh sb="0" eb="3">
      <t>ジョウケンツ</t>
    </rPh>
    <rPh sb="5" eb="8">
      <t>テスウリョウ</t>
    </rPh>
    <rPh sb="9" eb="11">
      <t>ケイサン</t>
    </rPh>
    <phoneticPr fontId="3"/>
  </si>
  <si>
    <t>販売員</t>
    <rPh sb="0" eb="3">
      <t>ハンバイイン</t>
    </rPh>
    <phoneticPr fontId="3"/>
  </si>
  <si>
    <t>ミリセント シェルトン</t>
    <phoneticPr fontId="3"/>
  </si>
  <si>
    <t>ミゲル フェラーリ</t>
    <phoneticPr fontId="3"/>
  </si>
  <si>
    <t>クレール フォックス</t>
    <phoneticPr fontId="3"/>
  </si>
  <si>
    <t>売上合計</t>
    <rPh sb="0" eb="4">
      <t>ウリアゲゴウケイ</t>
    </rPh>
    <phoneticPr fontId="3"/>
  </si>
  <si>
    <t>取引</t>
    <rPh sb="0" eb="2">
      <t>トリヒキ</t>
    </rPh>
    <phoneticPr fontId="3"/>
  </si>
  <si>
    <t>手数料</t>
  </si>
  <si>
    <t>手数料</t>
    <rPh sb="0" eb="3">
      <t>テスウリョウ</t>
    </rPh>
    <phoneticPr fontId="3"/>
  </si>
  <si>
    <t>ボーナス</t>
    <phoneticPr fontId="3"/>
  </si>
  <si>
    <t>ローズマリー コブ</t>
    <phoneticPr fontId="3"/>
  </si>
  <si>
    <t>ロリー チェン</t>
    <phoneticPr fontId="3"/>
  </si>
  <si>
    <t>資産価格</t>
  </si>
  <si>
    <r>
      <rPr>
        <b/>
        <sz val="12"/>
        <color rgb="FF1E1E1E"/>
        <rFont val="ＭＳ ゴシック"/>
        <family val="3"/>
        <charset val="128"/>
      </rPr>
      <t>価格が</t>
    </r>
    <r>
      <rPr>
        <b/>
        <sz val="12"/>
        <color rgb="FF1E1E1E"/>
        <rFont val="Segoe UI"/>
        <family val="2"/>
      </rPr>
      <t xml:space="preserve"> ¥ 16,000,000 </t>
    </r>
    <r>
      <rPr>
        <b/>
        <sz val="12"/>
        <color rgb="FF1E1E1E"/>
        <rFont val="ＭＳ ゴシック"/>
        <family val="3"/>
        <charset val="128"/>
      </rPr>
      <t>を超えるエアコンに対しての取り付け手数料の合計</t>
    </r>
    <phoneticPr fontId="3"/>
  </si>
  <si>
    <r>
      <t xml:space="preserve">¥ 16,000,000 </t>
    </r>
    <r>
      <rPr>
        <b/>
        <sz val="12"/>
        <color rgb="FF1E1E1E"/>
        <rFont val="ＭＳ ゴシック"/>
        <family val="3"/>
        <charset val="128"/>
      </rPr>
      <t>を超えるエアコン価格の合計</t>
    </r>
    <phoneticPr fontId="3"/>
  </si>
  <si>
    <r>
      <rPr>
        <b/>
        <sz val="12"/>
        <color rgb="FF1E1E1E"/>
        <rFont val="ＭＳ ゴシック"/>
        <family val="3"/>
        <charset val="128"/>
      </rPr>
      <t>価格が</t>
    </r>
    <r>
      <rPr>
        <b/>
        <sz val="12"/>
        <color rgb="FF1E1E1E"/>
        <rFont val="Segoe UI"/>
        <family val="2"/>
      </rPr>
      <t xml:space="preserve"> ¥ 30,000,000 </t>
    </r>
    <r>
      <rPr>
        <b/>
        <sz val="12"/>
        <color rgb="FF1E1E1E"/>
        <rFont val="ＭＳ ゴシック"/>
        <family val="3"/>
        <charset val="128"/>
      </rPr>
      <t>であるエアコンに対しての取り付け手数料の合計</t>
    </r>
    <phoneticPr fontId="3"/>
  </si>
  <si>
    <r>
      <t xml:space="preserve">¥23,000 </t>
    </r>
    <r>
      <rPr>
        <sz val="11"/>
        <color theme="1"/>
        <rFont val="メイリオ"/>
        <family val="3"/>
        <charset val="128"/>
        <scheme val="minor"/>
      </rPr>
      <t>未満のすべての手数料の平均値</t>
    </r>
    <phoneticPr fontId="3"/>
  </si>
  <si>
    <r>
      <t xml:space="preserve">¥95,000 </t>
    </r>
    <r>
      <rPr>
        <sz val="11"/>
        <color theme="1"/>
        <rFont val="メイリオ"/>
        <family val="3"/>
        <charset val="128"/>
        <scheme val="minor"/>
      </rPr>
      <t>未満のすべての資産価格の平均値</t>
    </r>
    <phoneticPr fontId="3"/>
  </si>
  <si>
    <r>
      <t xml:space="preserve">¥250,000 </t>
    </r>
    <r>
      <rPr>
        <sz val="11"/>
        <color theme="1"/>
        <rFont val="メイリオ"/>
        <family val="3"/>
        <charset val="128"/>
        <scheme val="minor"/>
      </rPr>
      <t>より高い資産価格に対するすべての手数料の平均値</t>
    </r>
    <phoneticPr fontId="3"/>
  </si>
  <si>
    <r>
      <t xml:space="preserve">¥250,000 </t>
    </r>
    <r>
      <rPr>
        <sz val="11"/>
        <color theme="1"/>
        <rFont val="メイリオ"/>
        <family val="3"/>
        <charset val="128"/>
        <scheme val="minor"/>
      </rPr>
      <t>未満のすべての資産価格の平均値</t>
    </r>
    <phoneticPr fontId="3"/>
  </si>
  <si>
    <t>〇</t>
    <phoneticPr fontId="3"/>
  </si>
  <si>
    <t>〇の数</t>
    <rPh sb="2" eb="3">
      <t>カズ</t>
    </rPh>
    <phoneticPr fontId="3"/>
  </si>
  <si>
    <t>△</t>
    <phoneticPr fontId="3"/>
  </si>
  <si>
    <t>×</t>
    <phoneticPr fontId="3"/>
  </si>
  <si>
    <t>秒</t>
    <rPh sb="0" eb="1">
      <t>ビョウ</t>
    </rPh>
    <phoneticPr fontId="3"/>
  </si>
  <si>
    <t>分</t>
    <rPh sb="0" eb="1">
      <t>フン</t>
    </rPh>
    <phoneticPr fontId="3"/>
  </si>
  <si>
    <t>時</t>
    <rPh sb="0" eb="1">
      <t>ジ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</si>
  <si>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</si>
  <si>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</si>
  <si>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</si>
  <si>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ただいまの日付と時刻は</t>
    <rPh sb="5" eb="7">
      <t>ヒヅケ</t>
    </rPh>
    <rPh sb="8" eb="10">
      <t>ジコク</t>
    </rPh>
    <phoneticPr fontId="3"/>
  </si>
  <si>
    <t>現在の時刻だけ表示</t>
    <rPh sb="0" eb="2">
      <t>ゲンザイ</t>
    </rPh>
    <rPh sb="3" eb="5">
      <t>ジコク</t>
    </rPh>
    <rPh sb="7" eb="9">
      <t>ヒョウジ</t>
    </rPh>
    <phoneticPr fontId="3"/>
  </si>
  <si>
    <t>現在の日付と時刻</t>
    <rPh sb="0" eb="2">
      <t>ゲンザイ</t>
    </rPh>
    <rPh sb="3" eb="5">
      <t>ヒヅケ</t>
    </rPh>
    <rPh sb="6" eb="8">
      <t>ジコク</t>
    </rPh>
    <phoneticPr fontId="3"/>
  </si>
  <si>
    <t>今日の日付</t>
    <rPh sb="0" eb="2">
      <t>キョウ</t>
    </rPh>
    <rPh sb="3" eb="5">
      <t>ヒヅケ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</si>
</sst>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24" formatCode="\$#,##0_);[Red]\(\$#,##0\)"/>
    <numFmt numFmtId="176" formatCode="[$$-409]#,##0_);\([$$-409]#,##0\)"/>
    <numFmt numFmtId="177" formatCode="[$-F400]h:mm:ss\ AM/PM"/>
  </numFmts>
  <fonts count="10" x14ac:knownFonts="1">
    <font>
      <sz val="11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sz val="11"/>
      <color theme="0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b/>
      <sz val="14"/>
      <color theme="9"/>
      <name val="メイリオ"/>
      <family val="3"/>
      <charset val="128"/>
      <scheme val="minor"/>
    </font>
    <font>
      <b/>
      <sz val="12"/>
      <color rgb="FF1E1E1E"/>
      <name val="Segoe UI"/>
      <family val="2"/>
    </font>
    <font>
      <b/>
      <sz val="12"/>
      <color rgb="FF1E1E1E"/>
      <name val="ＭＳ ゴシック"/>
      <family val="3"/>
      <charset val="128"/>
    </font>
    <font>
      <b/>
      <sz val="12"/>
      <color rgb="FF1E1E1E"/>
      <name val="Segoe UI"/>
      <family val="3"/>
      <charset val="128"/>
    </font>
    <font>
      <b/>
      <sz val="11"/>
      <color theme="1"/>
      <name val="メイリオ"/>
      <family val="3"/>
      <charset val="128"/>
      <scheme val="minor"/>
    </font>
    <font>
      <sz val="11"/>
      <color theme="1"/>
      <name val="メイリオ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theme="9"/>
      </top>
      <bottom style="dotted">
        <color theme="9"/>
      </bottom>
      <diagonal/>
    </border>
    <border>
      <left style="medium">
        <color theme="9"/>
      </left>
      <right/>
      <top style="medium">
        <color theme="9"/>
      </top>
      <bottom style="dotted">
        <color theme="9"/>
      </bottom>
      <diagonal/>
    </border>
    <border>
      <left/>
      <right/>
      <top style="medium">
        <color theme="9"/>
      </top>
      <bottom style="dotted">
        <color theme="9"/>
      </bottom>
      <diagonal/>
    </border>
    <border>
      <left/>
      <right style="medium">
        <color theme="9"/>
      </right>
      <top style="medium">
        <color theme="9"/>
      </top>
      <bottom style="dotted">
        <color theme="9"/>
      </bottom>
      <diagonal/>
    </border>
    <border>
      <left style="medium">
        <color theme="9"/>
      </left>
      <right/>
      <top style="dotted">
        <color theme="9"/>
      </top>
      <bottom style="dotted">
        <color theme="9"/>
      </bottom>
      <diagonal/>
    </border>
    <border>
      <left/>
      <right style="medium">
        <color theme="9"/>
      </right>
      <top style="dotted">
        <color theme="9"/>
      </top>
      <bottom style="dotted">
        <color theme="9"/>
      </bottom>
      <diagonal/>
    </border>
    <border>
      <left style="medium">
        <color theme="9"/>
      </left>
      <right/>
      <top style="dotted">
        <color theme="9"/>
      </top>
      <bottom style="medium">
        <color theme="9"/>
      </bottom>
      <diagonal/>
    </border>
    <border>
      <left/>
      <right/>
      <top style="dotted">
        <color theme="9"/>
      </top>
      <bottom style="medium">
        <color theme="9"/>
      </bottom>
      <diagonal/>
    </border>
    <border>
      <left/>
      <right style="medium">
        <color theme="9"/>
      </right>
      <top style="dotted">
        <color theme="9"/>
      </top>
      <bottom style="medium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2" borderId="0" xfId="2">
      <alignment vertical="center"/>
    </xf>
    <xf numFmtId="0" fontId="2" fillId="2" borderId="1" xfId="2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2" borderId="1" xfId="2" applyBorder="1" applyAlignment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24" fontId="0" fillId="0" borderId="0" xfId="0" applyNumberFormat="1" applyFill="1">
      <alignment vertical="center"/>
    </xf>
    <xf numFmtId="10" fontId="0" fillId="0" borderId="0" xfId="0" applyNumberFormat="1" applyFill="1">
      <alignment vertical="center"/>
    </xf>
    <xf numFmtId="0" fontId="0" fillId="0" borderId="1" xfId="0" applyFill="1" applyBorder="1">
      <alignment vertical="center"/>
    </xf>
    <xf numFmtId="10" fontId="0" fillId="0" borderId="1" xfId="0" applyNumberFormat="1" applyFill="1" applyBorder="1">
      <alignment vertical="center"/>
    </xf>
    <xf numFmtId="24" fontId="0" fillId="0" borderId="1" xfId="0" applyNumberFormat="1" applyFill="1" applyBorder="1">
      <alignment vertical="center"/>
    </xf>
    <xf numFmtId="0" fontId="0" fillId="0" borderId="2" xfId="0" applyBorder="1">
      <alignment vertical="center"/>
    </xf>
    <xf numFmtId="6" fontId="0" fillId="0" borderId="0" xfId="0" applyNumberFormat="1">
      <alignment vertical="center"/>
    </xf>
    <xf numFmtId="0" fontId="0" fillId="0" borderId="3" xfId="0" applyBorder="1">
      <alignment vertical="center"/>
    </xf>
    <xf numFmtId="0" fontId="7" fillId="0" borderId="4" xfId="0" applyFont="1" applyBorder="1">
      <alignment vertical="center"/>
    </xf>
    <xf numFmtId="0" fontId="0" fillId="0" borderId="5" xfId="0" applyBorder="1">
      <alignment vertical="center"/>
    </xf>
    <xf numFmtId="0" fontId="5" fillId="0" borderId="7" xfId="0" applyFont="1" applyBorder="1">
      <alignment vertical="center"/>
    </xf>
    <xf numFmtId="0" fontId="7" fillId="0" borderId="9" xfId="0" applyFont="1" applyBorder="1">
      <alignment vertical="center"/>
    </xf>
    <xf numFmtId="0" fontId="0" fillId="0" borderId="10" xfId="0" applyBorder="1">
      <alignment vertical="center"/>
    </xf>
    <xf numFmtId="6" fontId="0" fillId="0" borderId="6" xfId="1" applyFont="1" applyBorder="1">
      <alignment vertical="center"/>
    </xf>
    <xf numFmtId="6" fontId="0" fillId="0" borderId="8" xfId="1" applyFont="1" applyBorder="1">
      <alignment vertical="center"/>
    </xf>
    <xf numFmtId="6" fontId="0" fillId="0" borderId="11" xfId="1" applyFont="1" applyBorder="1">
      <alignment vertical="center"/>
    </xf>
    <xf numFmtId="6" fontId="0" fillId="0" borderId="0" xfId="1" applyFo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38" fontId="0" fillId="0" borderId="0" xfId="3" applyFont="1">
      <alignment vertical="center"/>
    </xf>
    <xf numFmtId="0" fontId="8" fillId="0" borderId="5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10" xfId="0" applyFont="1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">
    <cellStyle name="アクセント 6" xfId="2" builtinId="49"/>
    <cellStyle name="桁区切り" xfId="3" builtinId="6"/>
    <cellStyle name="通貨" xfId="1" builtinId="7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28575</xdr:rowOff>
    </xdr:from>
    <xdr:to>
      <xdr:col>4</xdr:col>
      <xdr:colOff>1057275</xdr:colOff>
      <xdr:row>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332B2A7-421B-4B9B-AD48-A00DDCDD4906}"/>
            </a:ext>
          </a:extLst>
        </xdr:cNvPr>
        <xdr:cNvSpPr txBox="1"/>
      </xdr:nvSpPr>
      <xdr:spPr>
        <a:xfrm>
          <a:off x="3009900" y="314325"/>
          <a:ext cx="3095625" cy="140970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●営業担当者が手数料を回収するには、</a:t>
          </a:r>
          <a:br>
            <a:rPr kumimoji="1" lang="en-US" altLang="ja-JP" sz="1000"/>
          </a:br>
          <a:r>
            <a:rPr kumimoji="1" lang="ja-JP" altLang="en-US" sz="1000"/>
            <a:t>　売上目標 </a:t>
          </a:r>
          <a:r>
            <a:rPr kumimoji="1" lang="ja-JP" altLang="en-US" sz="1000" u="sng">
              <a:solidFill>
                <a:srgbClr val="FF0000"/>
              </a:solidFill>
            </a:rPr>
            <a:t>または</a:t>
          </a:r>
          <a:r>
            <a:rPr kumimoji="1" lang="ja-JP" altLang="en-US" sz="1000"/>
            <a:t> 取引目標のどちらかを</a:t>
          </a:r>
          <a:br>
            <a:rPr kumimoji="1" lang="en-US" altLang="ja-JP" sz="1000"/>
          </a:br>
          <a:r>
            <a:rPr kumimoji="1" lang="ja-JP" altLang="en-US" sz="1000"/>
            <a:t>　上回る必要があります。</a:t>
          </a:r>
          <a:endParaRPr kumimoji="1" lang="en-US" altLang="ja-JP" sz="1000"/>
        </a:p>
        <a:p>
          <a:r>
            <a:rPr kumimoji="1" lang="ja-JP" altLang="en-US" sz="1000"/>
            <a:t>●営業担当者がボーナスを獲得するには、</a:t>
          </a:r>
          <a:br>
            <a:rPr kumimoji="1" lang="en-US" altLang="ja-JP" sz="1000"/>
          </a:br>
          <a:r>
            <a:rPr kumimoji="1" lang="ja-JP" altLang="en-US" sz="1000"/>
            <a:t>　売上目標 と 取引目標を上回る必要があります。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803F7-DDC6-4F75-A77F-8EA9649D6833}">
  <dimension ref="A1:E16"/>
  <sheetViews>
    <sheetView workbookViewId="0">
      <selection activeCell="D11" sqref="D11"/>
    </sheetView>
  </sheetViews>
  <sheetFormatPr defaultRowHeight="18" x14ac:dyDescent="0.35"/>
  <cols>
    <col min="1" max="1" width="20.85546875" bestFit="1" customWidth="1"/>
    <col min="2" max="5" width="12.62109375" customWidth="1"/>
  </cols>
  <sheetData>
    <row r="1" spans="1:5" ht="22.5" x14ac:dyDescent="0.35">
      <c r="A1" s="38" t="s">
        <v>0</v>
      </c>
      <c r="B1" s="38"/>
    </row>
    <row r="2" spans="1:5" ht="18.75" thickBot="1" x14ac:dyDescent="0.4">
      <c r="A2" s="4" t="s">
        <v>1</v>
      </c>
      <c r="B2" s="2" t="s">
        <v>2</v>
      </c>
    </row>
    <row r="3" spans="1:5" x14ac:dyDescent="0.35">
      <c r="A3" s="6" t="s">
        <v>3</v>
      </c>
      <c r="B3" s="7">
        <v>8500</v>
      </c>
    </row>
    <row r="4" spans="1:5" x14ac:dyDescent="0.35">
      <c r="A4" s="6" t="s">
        <v>4</v>
      </c>
      <c r="B4" s="6">
        <v>5</v>
      </c>
    </row>
    <row r="5" spans="1:5" x14ac:dyDescent="0.35">
      <c r="A5" s="6" t="s">
        <v>5</v>
      </c>
      <c r="B5" s="8">
        <v>0.02</v>
      </c>
    </row>
    <row r="6" spans="1:5" x14ac:dyDescent="0.35">
      <c r="A6" s="6" t="s">
        <v>6</v>
      </c>
      <c r="B6" s="7">
        <v>12500</v>
      </c>
    </row>
    <row r="7" spans="1:5" ht="18.75" thickBot="1" x14ac:dyDescent="0.4">
      <c r="A7" s="9" t="s">
        <v>7</v>
      </c>
      <c r="B7" s="10">
        <v>1.4999999999999999E-2</v>
      </c>
    </row>
    <row r="9" spans="1:5" ht="22.5" x14ac:dyDescent="0.35">
      <c r="A9" s="39" t="s">
        <v>8</v>
      </c>
      <c r="B9" s="39"/>
      <c r="C9" s="39"/>
      <c r="D9" s="39"/>
      <c r="E9" s="39"/>
    </row>
    <row r="10" spans="1:5" ht="18.75" thickBot="1" x14ac:dyDescent="0.4">
      <c r="A10" s="4" t="s">
        <v>9</v>
      </c>
      <c r="B10" s="2" t="s">
        <v>13</v>
      </c>
      <c r="C10" s="2" t="s">
        <v>14</v>
      </c>
      <c r="D10" s="2" t="s">
        <v>16</v>
      </c>
      <c r="E10" s="2" t="s">
        <v>17</v>
      </c>
    </row>
    <row r="11" spans="1:5" x14ac:dyDescent="0.35">
      <c r="A11" s="3" t="s">
        <v>10</v>
      </c>
      <c r="B11" s="7">
        <v>10260</v>
      </c>
      <c r="C11" s="6">
        <v>9</v>
      </c>
      <c r="D11" s="5">
        <f>IF(OR(B11&gt;=$B$3,C11&gt;=$B$4),B11*$B$5,0)</f>
        <v>205.20000000000002</v>
      </c>
      <c r="E11" s="6"/>
    </row>
    <row r="12" spans="1:5" x14ac:dyDescent="0.35">
      <c r="A12" s="6" t="s">
        <v>11</v>
      </c>
      <c r="B12" s="7">
        <v>15700</v>
      </c>
      <c r="C12" s="6">
        <v>7</v>
      </c>
      <c r="D12" s="5">
        <f t="shared" ref="D12:D15" si="0">IF(OR(B12&gt;=$B$3,C12&gt;=$B$4),B12*$B$5,0)</f>
        <v>314</v>
      </c>
      <c r="E12" s="6"/>
    </row>
    <row r="13" spans="1:5" x14ac:dyDescent="0.35">
      <c r="A13" s="3" t="s">
        <v>12</v>
      </c>
      <c r="B13" s="7">
        <v>13275</v>
      </c>
      <c r="C13" s="6">
        <v>5</v>
      </c>
      <c r="D13" s="5">
        <f t="shared" si="0"/>
        <v>265.5</v>
      </c>
      <c r="E13" s="6"/>
    </row>
    <row r="14" spans="1:5" x14ac:dyDescent="0.35">
      <c r="A14" s="6" t="s">
        <v>18</v>
      </c>
      <c r="B14" s="7">
        <v>9100</v>
      </c>
      <c r="C14" s="6">
        <v>3</v>
      </c>
      <c r="D14" s="5">
        <f t="shared" si="0"/>
        <v>182</v>
      </c>
      <c r="E14" s="6"/>
    </row>
    <row r="15" spans="1:5" ht="18.75" thickBot="1" x14ac:dyDescent="0.4">
      <c r="A15" s="9" t="s">
        <v>19</v>
      </c>
      <c r="B15" s="11">
        <v>7480</v>
      </c>
      <c r="C15" s="9">
        <v>4</v>
      </c>
      <c r="D15" s="5">
        <f t="shared" si="0"/>
        <v>0</v>
      </c>
      <c r="E15" s="9"/>
    </row>
    <row r="16" spans="1:5" x14ac:dyDescent="0.35">
      <c r="A16" s="12"/>
      <c r="B16" s="12"/>
      <c r="C16" s="12"/>
      <c r="D16" s="12"/>
      <c r="E16" s="12"/>
    </row>
  </sheetData>
  <mergeCells count="2">
    <mergeCell ref="A1:B1"/>
    <mergeCell ref="A9:E9"/>
  </mergeCells>
  <phoneticPr fontId="3"/>
  <conditionalFormatting sqref="A3:B7 A11:E15">
    <cfRule type="expression" dxfId="0" priority="1">
      <formula>MOD(ROW(),2)=1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D4048-23FC-4C21-A81A-2B293819A3F1}">
  <dimension ref="A1:D9"/>
  <sheetViews>
    <sheetView workbookViewId="0">
      <selection activeCell="D7" sqref="D7"/>
    </sheetView>
  </sheetViews>
  <sheetFormatPr defaultRowHeight="18" x14ac:dyDescent="0.35"/>
  <cols>
    <col min="1" max="2" width="14.37890625" customWidth="1"/>
    <col min="3" max="3" width="33.91796875" customWidth="1"/>
    <col min="4" max="4" width="16.02734375" customWidth="1"/>
  </cols>
  <sheetData>
    <row r="1" spans="1:4" x14ac:dyDescent="0.35">
      <c r="A1" s="1" t="s">
        <v>20</v>
      </c>
      <c r="B1" s="1" t="s">
        <v>15</v>
      </c>
    </row>
    <row r="2" spans="1:4" x14ac:dyDescent="0.35">
      <c r="A2" s="13">
        <v>10000000</v>
      </c>
      <c r="B2" s="13">
        <v>700000</v>
      </c>
    </row>
    <row r="3" spans="1:4" x14ac:dyDescent="0.35">
      <c r="A3" s="13">
        <v>20000000</v>
      </c>
      <c r="B3" s="13">
        <v>1400000</v>
      </c>
    </row>
    <row r="4" spans="1:4" x14ac:dyDescent="0.35">
      <c r="A4" s="13">
        <v>30000000</v>
      </c>
      <c r="B4" s="13">
        <v>2100000</v>
      </c>
    </row>
    <row r="5" spans="1:4" x14ac:dyDescent="0.35">
      <c r="A5" s="13">
        <v>40000000</v>
      </c>
      <c r="B5" s="13">
        <v>2800000</v>
      </c>
    </row>
    <row r="6" spans="1:4" ht="18.75" thickBot="1" x14ac:dyDescent="0.4"/>
    <row r="7" spans="1:4" ht="19.5" x14ac:dyDescent="0.35">
      <c r="A7" s="15" t="s">
        <v>21</v>
      </c>
      <c r="B7" s="16"/>
      <c r="C7" s="16"/>
      <c r="D7" s="20">
        <f>SUMIF(A2:A5,"&gt;16000000",B2:B5)</f>
        <v>6300000</v>
      </c>
    </row>
    <row r="8" spans="1:4" ht="19.5" x14ac:dyDescent="0.35">
      <c r="A8" s="17" t="s">
        <v>22</v>
      </c>
      <c r="B8" s="14"/>
      <c r="C8" s="14"/>
      <c r="D8" s="21">
        <f>SUMIF(A2:A5,"&gt;16000000")</f>
        <v>90000000</v>
      </c>
    </row>
    <row r="9" spans="1:4" ht="20.25" thickBot="1" x14ac:dyDescent="0.4">
      <c r="A9" s="18" t="s">
        <v>23</v>
      </c>
      <c r="B9" s="19"/>
      <c r="C9" s="19"/>
      <c r="D9" s="22">
        <f>SUMIF(A2:A5,30000000,B2:B5)</f>
        <v>2100000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54979-C178-49ED-A78B-7C91FE7A6D3E}">
  <dimension ref="A1:D10"/>
  <sheetViews>
    <sheetView workbookViewId="0">
      <selection activeCell="D10" sqref="D10"/>
    </sheetView>
  </sheetViews>
  <sheetFormatPr defaultRowHeight="18" x14ac:dyDescent="0.35"/>
  <cols>
    <col min="1" max="2" width="13.28125" customWidth="1"/>
    <col min="3" max="3" width="21.625" customWidth="1"/>
    <col min="4" max="4" width="11.0859375" customWidth="1"/>
  </cols>
  <sheetData>
    <row r="1" spans="1:4" x14ac:dyDescent="0.35">
      <c r="A1" s="1" t="s">
        <v>20</v>
      </c>
      <c r="B1" s="1" t="s">
        <v>15</v>
      </c>
    </row>
    <row r="2" spans="1:4" x14ac:dyDescent="0.35">
      <c r="A2" s="23">
        <v>100000</v>
      </c>
      <c r="B2" s="33">
        <v>7000</v>
      </c>
      <c r="C2" s="23"/>
    </row>
    <row r="3" spans="1:4" x14ac:dyDescent="0.35">
      <c r="A3" s="23">
        <v>200000</v>
      </c>
      <c r="B3" s="33">
        <v>14000</v>
      </c>
      <c r="C3" s="23"/>
    </row>
    <row r="4" spans="1:4" x14ac:dyDescent="0.35">
      <c r="A4" s="23">
        <v>300000</v>
      </c>
      <c r="B4" s="33">
        <v>21000</v>
      </c>
      <c r="C4" s="23"/>
    </row>
    <row r="5" spans="1:4" x14ac:dyDescent="0.35">
      <c r="A5" s="23">
        <v>400000</v>
      </c>
      <c r="B5" s="33">
        <v>28000</v>
      </c>
      <c r="C5" s="23"/>
    </row>
    <row r="6" spans="1:4" ht="18.75" thickBot="1" x14ac:dyDescent="0.4"/>
    <row r="7" spans="1:4" x14ac:dyDescent="0.35">
      <c r="A7" s="34" t="s">
        <v>24</v>
      </c>
      <c r="B7" s="16"/>
      <c r="C7" s="16"/>
      <c r="D7" s="16">
        <f>AVERAGEIF(B2:B5,"&lt;23000")</f>
        <v>14000</v>
      </c>
    </row>
    <row r="8" spans="1:4" x14ac:dyDescent="0.35">
      <c r="A8" s="35" t="s">
        <v>27</v>
      </c>
      <c r="B8" s="14"/>
      <c r="C8" s="14"/>
      <c r="D8" s="14">
        <f>AVERAGEIF(A2:A5,"&lt;250000")</f>
        <v>150000</v>
      </c>
    </row>
    <row r="9" spans="1:4" x14ac:dyDescent="0.35">
      <c r="A9" s="35" t="s">
        <v>25</v>
      </c>
      <c r="B9" s="14"/>
      <c r="C9" s="14"/>
      <c r="D9" s="14" t="e">
        <f>AVERAGEIF(A2:A5,"&lt;95000")</f>
        <v>#DIV/0!</v>
      </c>
    </row>
    <row r="10" spans="1:4" ht="18.75" thickBot="1" x14ac:dyDescent="0.4">
      <c r="A10" s="36" t="s">
        <v>26</v>
      </c>
      <c r="B10" s="19"/>
      <c r="C10" s="19"/>
      <c r="D10" s="19">
        <f>AVERAGEIF(A2:A5,"&gt;250000",B2:B5)</f>
        <v>24500</v>
      </c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77B4B-E947-4841-A825-6394BA25188D}">
  <dimension ref="A1:E13"/>
  <sheetViews>
    <sheetView tabSelected="1" workbookViewId="0">
      <selection activeCell="B13" sqref="B13"/>
    </sheetView>
  </sheetViews>
  <sheetFormatPr defaultRowHeight="18" x14ac:dyDescent="0.35"/>
  <sheetData>
    <row r="1" spans="1:5" ht="18.75" thickBot="1" x14ac:dyDescent="0.4"/>
    <row r="2" spans="1:5" x14ac:dyDescent="0.35">
      <c r="A2" s="24" t="s">
        <v>28</v>
      </c>
      <c r="B2" s="25"/>
      <c r="C2" s="25"/>
      <c r="D2" s="25" t="s">
        <v>31</v>
      </c>
      <c r="E2" s="26"/>
    </row>
    <row r="3" spans="1:5" x14ac:dyDescent="0.35">
      <c r="A3" s="27"/>
      <c r="B3" s="28" t="s">
        <v>28</v>
      </c>
      <c r="C3" s="28" t="s">
        <v>30</v>
      </c>
      <c r="D3" s="28"/>
      <c r="E3" s="29"/>
    </row>
    <row r="4" spans="1:5" x14ac:dyDescent="0.35">
      <c r="A4" s="27" t="s">
        <v>30</v>
      </c>
      <c r="B4" s="28" t="s">
        <v>31</v>
      </c>
      <c r="C4" s="28" t="s">
        <v>28</v>
      </c>
      <c r="D4" s="28"/>
      <c r="E4" s="29" t="s">
        <v>28</v>
      </c>
    </row>
    <row r="5" spans="1:5" x14ac:dyDescent="0.35">
      <c r="A5" s="27"/>
      <c r="B5" s="28"/>
      <c r="C5" s="28"/>
      <c r="D5" s="28" t="s">
        <v>31</v>
      </c>
      <c r="E5" s="29"/>
    </row>
    <row r="6" spans="1:5" x14ac:dyDescent="0.35">
      <c r="A6" s="27"/>
      <c r="B6" s="28" t="s">
        <v>28</v>
      </c>
      <c r="C6" s="28" t="s">
        <v>30</v>
      </c>
      <c r="D6" s="28"/>
      <c r="E6" s="29"/>
    </row>
    <row r="7" spans="1:5" x14ac:dyDescent="0.35">
      <c r="A7" s="27" t="s">
        <v>30</v>
      </c>
      <c r="B7" s="28"/>
      <c r="C7" s="28"/>
      <c r="D7" s="28" t="s">
        <v>28</v>
      </c>
      <c r="E7" s="29" t="s">
        <v>30</v>
      </c>
    </row>
    <row r="8" spans="1:5" x14ac:dyDescent="0.35">
      <c r="A8" s="27"/>
      <c r="B8" s="28"/>
      <c r="C8" s="28" t="s">
        <v>31</v>
      </c>
      <c r="D8" s="28"/>
      <c r="E8" s="29" t="s">
        <v>31</v>
      </c>
    </row>
    <row r="9" spans="1:5" x14ac:dyDescent="0.35">
      <c r="A9" s="27" t="s">
        <v>28</v>
      </c>
      <c r="B9" s="28" t="s">
        <v>30</v>
      </c>
      <c r="C9" s="28"/>
      <c r="D9" s="28" t="s">
        <v>28</v>
      </c>
      <c r="E9" s="29"/>
    </row>
    <row r="10" spans="1:5" x14ac:dyDescent="0.35">
      <c r="A10" s="27"/>
      <c r="B10" s="28" t="s">
        <v>28</v>
      </c>
      <c r="C10" s="28"/>
      <c r="D10" s="28"/>
      <c r="E10" s="29" t="s">
        <v>28</v>
      </c>
    </row>
    <row r="11" spans="1:5" ht="18.75" thickBot="1" x14ac:dyDescent="0.4">
      <c r="A11" s="30" t="s">
        <v>30</v>
      </c>
      <c r="B11" s="31" t="s">
        <v>31</v>
      </c>
      <c r="C11" s="31"/>
      <c r="D11" s="31" t="s">
        <v>28</v>
      </c>
      <c r="E11" s="32" t="s">
        <v>31</v>
      </c>
    </row>
    <row r="12" spans="1:5" ht="18.75" thickBot="1" x14ac:dyDescent="0.4"/>
    <row r="13" spans="1:5" ht="18.75" thickBot="1" x14ac:dyDescent="0.4">
      <c r="A13" s="1" t="s">
        <v>29</v>
      </c>
      <c r="B13" s="37">
        <f>COUNTIF(A2:E11,A2)</f>
        <v>11</v>
      </c>
    </row>
  </sheetData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99033-F688-49E6-B677-8DF7C33AFAD9}">
  <dimension ref="A1:G6"/>
  <sheetViews>
    <sheetView workbookViewId="0">
      <selection activeCell="A8" sqref="A8"/>
    </sheetView>
  </sheetViews>
  <sheetFormatPr defaultRowHeight="18" x14ac:dyDescent="0.35"/>
  <cols>
    <col min="1" max="1" width="19.7578125" bestFit="1" customWidth="1"/>
    <col min="3" max="3" width="2.9609375" customWidth="1"/>
    <col min="5" max="5" width="2.9609375" customWidth="1"/>
    <col min="7" max="7" width="2.9609375" customWidth="1"/>
  </cols>
  <sheetData>
    <row r="1" spans="1:7" x14ac:dyDescent="0.35">
      <c r="A1" t="s">
        <v>41</v>
      </c>
      <c r="B1" s="40">
        <f ca="1">TODAY()</f>
        <v>44721</v>
      </c>
      <c r="C1" s="41"/>
      <c r="D1" s="41"/>
    </row>
    <row r="2" spans="1:7" x14ac:dyDescent="0.35">
      <c r="A2" t="s">
        <v>40</v>
      </c>
      <c r="B2" s="42">
        <f ca="1">NOW()</f>
        <v>44721.784707870371</v>
      </c>
      <c r="C2" s="41"/>
      <c r="D2" s="41"/>
    </row>
    <row r="3" spans="1:7" x14ac:dyDescent="0.35">
      <c r="A3" t="s">
        <v>39</v>
      </c>
      <c r="B3" s="43">
        <f ca="1">NOW()</f>
        <v>44721.784707870371</v>
      </c>
      <c r="C3" s="43"/>
      <c r="D3" s="43"/>
    </row>
    <row r="5" spans="1:7" x14ac:dyDescent="0.35">
      <c r="A5" t="s">
        <v>38</v>
      </c>
      <c r="B5">
        <f ca="1">YEAR(B1)</f>
        <v>2022</v>
      </c>
      <c r="C5" t="s">
        <v>37</v>
      </c>
      <c r="D5">
        <f ca="1">MONTH(B1)</f>
        <v>6</v>
      </c>
      <c r="E5" t="s">
        <v>36</v>
      </c>
      <c r="F5">
        <f ca="1">DAY(B1)</f>
        <v>9</v>
      </c>
      <c r="G5" t="s">
        <v>35</v>
      </c>
    </row>
    <row r="6" spans="1:7" x14ac:dyDescent="0.35">
      <c r="B6">
        <f ca="1">HOUR(B3)</f>
        <v>18</v>
      </c>
      <c r="C6" t="s">
        <v>34</v>
      </c>
      <c r="D6">
        <f ca="1">MINUTE(B3)</f>
        <v>49</v>
      </c>
      <c r="E6" t="s">
        <v>33</v>
      </c>
      <c r="F6">
        <f ca="1">SECOND(B3)</f>
        <v>59</v>
      </c>
      <c r="G6" t="s">
        <v>32</v>
      </c>
    </row>
  </sheetData>
  <mergeCells count="3">
    <mergeCell ref="B1:D1"/>
    <mergeCell ref="B2:D2"/>
    <mergeCell ref="B3:D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手数料計算</vt:lpstr>
      <vt:lpstr>SUMIF</vt:lpstr>
      <vt:lpstr>AVERAGEIF</vt:lpstr>
      <vt:lpstr>COUNTIF</vt:lpstr>
      <vt:lpstr>日付と時刻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wanichan</dc:creator>
  <cp:lastModifiedBy>wanichan</cp:lastModifiedBy>
  <dcterms:created xsi:type="dcterms:W3CDTF">2021-04-02T06:12:21Z</dcterms:created>
  <dcterms:modified xsi:type="dcterms:W3CDTF">2021-04-06T03:37:19Z</dcterms:modified>
</cp:coreProperties>
</file>